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9040" windowHeight="15960"/>
  </bookViews>
  <sheets>
    <sheet name="Berechnungen" sheetId="4" r:id="rId1"/>
  </sheets>
  <calcPr calcId="181029"/>
</workbook>
</file>

<file path=xl/calcChain.xml><?xml version="1.0" encoding="utf-8"?>
<calcChain xmlns="http://schemas.openxmlformats.org/spreadsheetml/2006/main">
  <c r="C8" i="4" l="1"/>
  <c r="B34" i="4"/>
  <c r="B36" i="4" s="1"/>
  <c r="B32" i="4" l="1"/>
  <c r="B17" i="4"/>
  <c r="B19" i="4" s="1"/>
  <c r="B6" i="4"/>
  <c r="B20" i="4" l="1"/>
  <c r="B9" i="4"/>
  <c r="C6" i="4"/>
  <c r="B21" i="4" l="1"/>
  <c r="C21" i="4" s="1"/>
  <c r="B27" i="4"/>
  <c r="B29" i="4" s="1"/>
  <c r="B30" i="4" s="1"/>
  <c r="C20" i="4"/>
  <c r="B22" i="4" l="1"/>
  <c r="B24" i="4"/>
  <c r="C22" i="4"/>
  <c r="B33" i="4"/>
  <c r="C24" i="4"/>
</calcChain>
</file>

<file path=xl/comments1.xml><?xml version="1.0" encoding="utf-8"?>
<comments xmlns="http://schemas.openxmlformats.org/spreadsheetml/2006/main">
  <authors>
    <author>Jörg Schacht</author>
  </authors>
  <commentList>
    <comment ref="A4" authorId="0">
      <text>
        <r>
          <rPr>
            <b/>
            <sz val="9"/>
            <color indexed="81"/>
            <rFont val="Segoe UI"/>
            <family val="2"/>
          </rPr>
          <t>Jörg Schacht:</t>
        </r>
        <r>
          <rPr>
            <sz val="9"/>
            <color indexed="81"/>
            <rFont val="Segoe UI"/>
            <family val="2"/>
          </rPr>
          <t xml:space="preserve">
https://de.wikipedia.org/wiki/Deutschland</t>
        </r>
      </text>
    </comment>
    <comment ref="A5" authorId="0">
      <text>
        <r>
          <rPr>
            <b/>
            <sz val="9"/>
            <color indexed="81"/>
            <rFont val="Segoe UI"/>
            <family val="2"/>
          </rPr>
          <t>Jörg Schacht:</t>
        </r>
        <r>
          <rPr>
            <sz val="9"/>
            <color indexed="81"/>
            <rFont val="Segoe UI"/>
            <family val="2"/>
          </rPr>
          <t xml:space="preserve">
eigene Schätzung</t>
        </r>
      </text>
    </comment>
    <comment ref="A6" authorId="0">
      <text>
        <r>
          <rPr>
            <b/>
            <sz val="9"/>
            <color indexed="81"/>
            <rFont val="Segoe UI"/>
            <family val="2"/>
          </rPr>
          <t>Jörg Schacht:</t>
        </r>
        <r>
          <rPr>
            <sz val="9"/>
            <color indexed="81"/>
            <rFont val="Segoe UI"/>
            <family val="2"/>
          </rPr>
          <t xml:space="preserve">
Grundfläche * betrachtete Höhe</t>
        </r>
      </text>
    </comment>
    <comment ref="A7" authorId="0">
      <text>
        <r>
          <rPr>
            <b/>
            <sz val="9"/>
            <color indexed="81"/>
            <rFont val="Segoe UI"/>
            <family val="2"/>
          </rPr>
          <t>Jörg Schacht:</t>
        </r>
        <r>
          <rPr>
            <sz val="9"/>
            <color indexed="81"/>
            <rFont val="Segoe UI"/>
            <family val="2"/>
          </rPr>
          <t xml:space="preserve">
eigene Schätzung</t>
        </r>
      </text>
    </comment>
    <comment ref="A8" authorId="0">
      <text>
        <r>
          <rPr>
            <b/>
            <sz val="9"/>
            <color indexed="81"/>
            <rFont val="Segoe UI"/>
            <family val="2"/>
          </rPr>
          <t>Jörg Schacht:</t>
        </r>
        <r>
          <rPr>
            <sz val="9"/>
            <color indexed="81"/>
            <rFont val="Segoe UI"/>
            <family val="2"/>
          </rPr>
          <t xml:space="preserve">
https://rechneronline.de/barometer/luftfeuchtigkeit.php</t>
        </r>
      </text>
    </comment>
    <comment ref="A9" authorId="0">
      <text>
        <r>
          <rPr>
            <b/>
            <sz val="9"/>
            <color indexed="81"/>
            <rFont val="Segoe UI"/>
            <family val="2"/>
          </rPr>
          <t>Jörg Schacht:</t>
        </r>
        <r>
          <rPr>
            <sz val="9"/>
            <color indexed="81"/>
            <rFont val="Segoe UI"/>
            <family val="2"/>
          </rPr>
          <t xml:space="preserve">
Volumen * to/km3</t>
        </r>
      </text>
    </comment>
    <comment ref="A12" authorId="0">
      <text>
        <r>
          <rPr>
            <b/>
            <sz val="9"/>
            <color indexed="81"/>
            <rFont val="Segoe UI"/>
            <family val="2"/>
          </rPr>
          <t>Jörg Schacht:</t>
        </r>
        <r>
          <rPr>
            <sz val="9"/>
            <color indexed="81"/>
            <rFont val="Segoe UI"/>
            <family val="2"/>
          </rPr>
          <t xml:space="preserve">
https://cleanenergypartnership.de/faq/wasserstoffproduktion-und-speicherung/
Wasserstoff, Atomgewicht: 1,0079
Sauerstoff, Atomgewicht: 15,999
Wasser (H2O), Atomgewicht 18
18kg Wasser beinhalten 2kg H2
Also für 1kg Wasserstoff brauche ich 9kg Wasser</t>
        </r>
      </text>
    </comment>
    <comment ref="A15" authorId="0">
      <text>
        <r>
          <rPr>
            <b/>
            <sz val="9"/>
            <color indexed="81"/>
            <rFont val="Segoe UI"/>
            <family val="2"/>
          </rPr>
          <t>Jörg Schacht:</t>
        </r>
        <r>
          <rPr>
            <sz val="9"/>
            <color indexed="81"/>
            <rFont val="Segoe UI"/>
            <family val="2"/>
          </rPr>
          <t xml:space="preserve">
https://www.kba.de/DE/Statistik/Fahrzeuge/Bestand/bestand_node.html</t>
        </r>
      </text>
    </comment>
    <comment ref="A16" authorId="0">
      <text>
        <r>
          <rPr>
            <b/>
            <sz val="9"/>
            <color indexed="81"/>
            <rFont val="Segoe UI"/>
            <family val="2"/>
          </rPr>
          <t>Jörg Schacht:</t>
        </r>
        <r>
          <rPr>
            <sz val="9"/>
            <color indexed="81"/>
            <rFont val="Segoe UI"/>
            <family val="2"/>
          </rPr>
          <t xml:space="preserve">
genereller Daumenwert</t>
        </r>
      </text>
    </comment>
    <comment ref="A17" authorId="0">
      <text>
        <r>
          <rPr>
            <b/>
            <sz val="9"/>
            <color indexed="81"/>
            <rFont val="Segoe UI"/>
            <family val="2"/>
          </rPr>
          <t>Jörg Schacht:</t>
        </r>
        <r>
          <rPr>
            <sz val="9"/>
            <color indexed="81"/>
            <rFont val="Segoe UI"/>
            <family val="2"/>
          </rPr>
          <t xml:space="preserve">
Jahreslaufleistung durch 365 Tage</t>
        </r>
      </text>
    </comment>
    <comment ref="A18" authorId="0">
      <text>
        <r>
          <rPr>
            <b/>
            <sz val="9"/>
            <color indexed="81"/>
            <rFont val="Segoe UI"/>
            <family val="2"/>
          </rPr>
          <t>Jörg Schacht:</t>
        </r>
        <r>
          <rPr>
            <sz val="9"/>
            <color indexed="81"/>
            <rFont val="Segoe UI"/>
            <family val="2"/>
          </rPr>
          <t xml:space="preserve">
Schätzung nach eigenen Erkenntnissen</t>
        </r>
      </text>
    </comment>
    <comment ref="A19" authorId="0">
      <text>
        <r>
          <rPr>
            <b/>
            <sz val="9"/>
            <color indexed="81"/>
            <rFont val="Segoe UI"/>
            <family val="2"/>
          </rPr>
          <t>Jörg Schacht:</t>
        </r>
        <r>
          <rPr>
            <sz val="9"/>
            <color indexed="81"/>
            <rFont val="Segoe UI"/>
            <family val="2"/>
          </rPr>
          <t xml:space="preserve">
Tageslaufleistung mal Verbrauch pro 100km</t>
        </r>
      </text>
    </comment>
    <comment ref="A20" authorId="0">
      <text>
        <r>
          <rPr>
            <b/>
            <sz val="9"/>
            <color indexed="81"/>
            <rFont val="Segoe UI"/>
            <family val="2"/>
          </rPr>
          <t>Jörg Schacht:</t>
        </r>
        <r>
          <rPr>
            <sz val="9"/>
            <color indexed="81"/>
            <rFont val="Segoe UI"/>
            <family val="2"/>
          </rPr>
          <t xml:space="preserve">
H2-Verbrauch pro Tag mal Anzahl der PKWs</t>
        </r>
      </text>
    </comment>
    <comment ref="A35" authorId="0">
      <text>
        <r>
          <rPr>
            <b/>
            <sz val="9"/>
            <color indexed="81"/>
            <rFont val="Segoe UI"/>
            <family val="2"/>
          </rPr>
          <t>Jörg Schacht:</t>
        </r>
        <r>
          <rPr>
            <sz val="9"/>
            <color indexed="81"/>
            <rFont val="Segoe UI"/>
            <family val="2"/>
          </rPr>
          <t xml:space="preserve">
https://de.statista.com/themen/153/wasserverbrauch/</t>
        </r>
      </text>
    </comment>
  </commentList>
</comments>
</file>

<file path=xl/sharedStrings.xml><?xml version="1.0" encoding="utf-8"?>
<sst xmlns="http://schemas.openxmlformats.org/spreadsheetml/2006/main" count="33" uniqueCount="33">
  <si>
    <t>Daten bezüglich Fahrzeuge:</t>
  </si>
  <si>
    <t>Daten bezüglich Deutschland:</t>
  </si>
  <si>
    <t>Daten bezüglich Wasser und Wasserstoff:</t>
  </si>
  <si>
    <t>Wie viel Wasser brauche ich für 1 kg Wasserstoff?</t>
  </si>
  <si>
    <t>betrachtete Höhe der Atmosphäre</t>
  </si>
  <si>
    <t>Luftvolumen über der BRD</t>
  </si>
  <si>
    <t>Laufleistung pro Jahr</t>
  </si>
  <si>
    <t>Laufleistung pro Tag</t>
  </si>
  <si>
    <t>Wasserstoffverbrauch / Tag</t>
  </si>
  <si>
    <t>Wasserstoffverbrach für alle PKWs / Tag</t>
  </si>
  <si>
    <t>relative Luftfeuchtigkeit im Schnitt</t>
  </si>
  <si>
    <t>Wasserausstoß für alle PKWs / Tag [g]</t>
  </si>
  <si>
    <t>Woher kommt das Wasser?</t>
  </si>
  <si>
    <t>Notwendige Menge / Tag:</t>
  </si>
  <si>
    <t>Wie lange reicht der Edersee? (in Tagen)</t>
  </si>
  <si>
    <t>Wie lange reicht der Edersee? (in Jahren)</t>
  </si>
  <si>
    <t>Rhein bei Köln / mittlere Pegel 3,21m (l/sec)</t>
  </si>
  <si>
    <t>Anteil für Wasserstofffahrzeuge [%]</t>
  </si>
  <si>
    <t>Wasser in Atmosphäre über Deutschland [Tonnen]</t>
  </si>
  <si>
    <t>Anzahl der PKWs in der BRD (01.01.2020)</t>
  </si>
  <si>
    <t>Wasserbedarf für 15.000 km (Jahresfahrleistung)</t>
  </si>
  <si>
    <t>Veränderung durch Wasserstoff-Fahrzeuge [%]</t>
  </si>
  <si>
    <t>Wie hoch ist der maximale Einfluss des von Wasserstoff-Fahrzeugen ausgestoßenen Wasser auf die Atmosphäre über Deutschland?</t>
  </si>
  <si>
    <t>Wasserverbrauch pro Einwohner pro Jahr (GESAMT)</t>
  </si>
  <si>
    <t>Grundfläche BRD</t>
  </si>
  <si>
    <r>
      <t>Wasser in 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(20°C)</t>
    </r>
  </si>
  <si>
    <t>Wasserstoffverbrauch / 100 km</t>
  </si>
  <si>
    <r>
      <t>Wasserausstoß für alle PKWs / Tag [g/m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>]</t>
    </r>
  </si>
  <si>
    <r>
      <t>Rhein bei Köln / mittlere Pegel 3,21m (m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>/Tag)</t>
    </r>
  </si>
  <si>
    <r>
      <t>Anteil H2-Fahrzeuge am individuellen H</t>
    </r>
    <r>
      <rPr>
        <vertAlign val="sub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O-Verbrauch</t>
    </r>
  </si>
  <si>
    <t>GELB = Eingabefeld</t>
  </si>
  <si>
    <t>Testen Sie einfach Ihre eigenen Annahmen!</t>
  </si>
  <si>
    <r>
      <t>Inhalt Edersee bei Vollstau in m</t>
    </r>
    <r>
      <rPr>
        <vertAlign val="superscript"/>
        <sz val="10"/>
        <color theme="1"/>
        <rFont val="Arial"/>
        <family val="2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</si>
</sst>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#,##0.00\ &quot;km2&quot;"/>
    <numFmt numFmtId="165" formatCode="#,##0.00\ &quot;kg&quot;"/>
    <numFmt numFmtId="166" formatCode="#,##0.00\ &quot;km&quot;"/>
    <numFmt numFmtId="167" formatCode="#,##0.00\ &quot;g/m3&quot;"/>
    <numFmt numFmtId="168" formatCode="#,##0.000000\ &quot;g/m3&quot;"/>
    <numFmt numFmtId="169" formatCode="#,##0.00\ &quot;g&quot;"/>
    <numFmt numFmtId="170" formatCode="#,##0.00\ &quot;m3&quot;"/>
    <numFmt numFmtId="171" formatCode="#,##0.00\ &quot;Tage&quot;"/>
    <numFmt numFmtId="172" formatCode="#,##0.00\ &quot;Jahre&quot;"/>
    <numFmt numFmtId="173" formatCode="#,##0\ &quot;to&quot;"/>
    <numFmt numFmtId="174" formatCode="#,##0\ &quot;km2&quot;"/>
    <numFmt numFmtId="175" formatCode="#,##0\ &quot;km&quot;"/>
    <numFmt numFmtId="176" formatCode="#,##0\ &quot;km3&quot;"/>
    <numFmt numFmtId="177" formatCode="#,##0\ &quot;to/km3&quot;"/>
    <numFmt numFmtId="178" formatCode="#,##0\ &quot;Liter&quot;"/>
    <numFmt numFmtId="179" formatCode="#,##0\ &quot;m3&quot;"/>
    <numFmt numFmtId="180" formatCode="#,##0.000\ &quot;to/km3&quot;"/>
    <numFmt numFmtId="181" formatCode="0.000000%"/>
    <numFmt numFmtId="182" formatCode="0.0000%"/>
    <numFmt numFmtId="183" formatCode="#,##0\ &quot;Fzg&quot;"/>
    <numFmt numFmtId="184" formatCode="#,##0\ &quot;l/sec&quot;"/>
    <numFmt numFmtId="185" formatCode="#,##0\ &quot;m3/Tag&quot;"/>
  </numFmts>
  <fonts count="13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17686D"/>
      <name val="Arial"/>
      <family val="2"/>
    </font>
    <font>
      <b/>
      <sz val="10"/>
      <color theme="3"/>
      <name val="Arial"/>
      <family val="2"/>
    </font>
    <font>
      <b/>
      <sz val="10"/>
      <color theme="4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0"/>
      <color theme="1"/>
      <name val="Arial"/>
      <family val="2"/>
    </font>
    <font>
      <vertAlign val="superscript"/>
      <sz val="10"/>
      <name val="Arial"/>
      <family val="2"/>
    </font>
    <font>
      <vertAlign val="superscript"/>
      <sz val="10"/>
      <color theme="1"/>
      <name val="Arial"/>
      <family val="2"/>
    </font>
    <font>
      <vertAlign val="subscript"/>
      <sz val="10"/>
      <color theme="1"/>
      <name val="Arial"/>
      <family val="2"/>
    </font>
    <font>
      <sz val="10"/>
      <color rgb="FF00519E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14" fontId="2" fillId="0" borderId="0" xfId="0" applyNumberFormat="1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14" fontId="4" fillId="2" borderId="0" xfId="0" applyNumberFormat="1" applyFont="1" applyFill="1" applyAlignment="1">
      <alignment horizontal="left" vertical="top" wrapText="1"/>
    </xf>
    <xf numFmtId="14" fontId="5" fillId="2" borderId="0" xfId="0" applyNumberFormat="1" applyFont="1" applyFill="1" applyAlignment="1">
      <alignment horizontal="left" vertical="top" wrapText="1"/>
    </xf>
    <xf numFmtId="0" fontId="1" fillId="0" borderId="0" xfId="0" applyFont="1" applyAlignment="1">
      <alignment horizontal="right" vertical="top"/>
    </xf>
    <xf numFmtId="164" fontId="1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right" vertical="top"/>
    </xf>
    <xf numFmtId="165" fontId="1" fillId="0" borderId="0" xfId="0" applyNumberFormat="1" applyFont="1" applyAlignment="1">
      <alignment horizontal="right" vertical="top"/>
    </xf>
    <xf numFmtId="166" fontId="1" fillId="0" borderId="0" xfId="0" applyNumberFormat="1" applyFont="1" applyAlignment="1">
      <alignment horizontal="right" vertical="top"/>
    </xf>
    <xf numFmtId="167" fontId="1" fillId="0" borderId="0" xfId="0" applyNumberFormat="1" applyFont="1" applyAlignment="1">
      <alignment horizontal="right" vertical="top"/>
    </xf>
    <xf numFmtId="168" fontId="1" fillId="0" borderId="0" xfId="0" applyNumberFormat="1" applyFont="1" applyAlignment="1">
      <alignment horizontal="right" vertical="top"/>
    </xf>
    <xf numFmtId="169" fontId="1" fillId="0" borderId="0" xfId="0" applyNumberFormat="1" applyFont="1" applyAlignment="1">
      <alignment horizontal="right" vertical="top"/>
    </xf>
    <xf numFmtId="170" fontId="1" fillId="0" borderId="0" xfId="0" applyNumberFormat="1" applyFont="1" applyAlignment="1">
      <alignment horizontal="right" vertical="top"/>
    </xf>
    <xf numFmtId="171" fontId="1" fillId="0" borderId="0" xfId="0" applyNumberFormat="1" applyFont="1" applyAlignment="1">
      <alignment horizontal="right" vertical="top"/>
    </xf>
    <xf numFmtId="172" fontId="1" fillId="0" borderId="0" xfId="0" applyNumberFormat="1" applyFont="1" applyAlignment="1">
      <alignment horizontal="right" vertical="top"/>
    </xf>
    <xf numFmtId="0" fontId="1" fillId="0" borderId="0" xfId="0" quotePrefix="1" applyFont="1" applyAlignment="1">
      <alignment horizontal="left" vertical="top"/>
    </xf>
    <xf numFmtId="173" fontId="1" fillId="0" borderId="0" xfId="0" applyNumberFormat="1" applyFont="1" applyAlignment="1">
      <alignment horizontal="right" vertical="top"/>
    </xf>
    <xf numFmtId="176" fontId="1" fillId="0" borderId="0" xfId="0" applyNumberFormat="1" applyFont="1" applyAlignment="1">
      <alignment horizontal="right" vertical="top"/>
    </xf>
    <xf numFmtId="0" fontId="1" fillId="3" borderId="0" xfId="0" applyFont="1" applyFill="1" applyAlignment="1">
      <alignment horizontal="right" vertical="top"/>
    </xf>
    <xf numFmtId="0" fontId="1" fillId="4" borderId="0" xfId="0" applyFont="1" applyFill="1" applyAlignment="1">
      <alignment horizontal="right" vertical="top"/>
    </xf>
    <xf numFmtId="174" fontId="1" fillId="3" borderId="0" xfId="0" applyNumberFormat="1" applyFont="1" applyFill="1" applyAlignment="1">
      <alignment horizontal="right" vertical="top"/>
    </xf>
    <xf numFmtId="175" fontId="1" fillId="3" borderId="0" xfId="0" applyNumberFormat="1" applyFont="1" applyFill="1" applyAlignment="1">
      <alignment horizontal="right" vertical="top"/>
    </xf>
    <xf numFmtId="10" fontId="1" fillId="3" borderId="0" xfId="0" applyNumberFormat="1" applyFont="1" applyFill="1" applyAlignment="1">
      <alignment horizontal="right" vertical="top"/>
    </xf>
    <xf numFmtId="165" fontId="1" fillId="3" borderId="0" xfId="0" applyNumberFormat="1" applyFont="1" applyFill="1" applyAlignment="1">
      <alignment horizontal="right" vertical="top"/>
    </xf>
    <xf numFmtId="178" fontId="1" fillId="0" borderId="0" xfId="0" applyNumberFormat="1" applyFont="1" applyAlignment="1">
      <alignment horizontal="right" vertical="top"/>
    </xf>
    <xf numFmtId="179" fontId="1" fillId="0" borderId="0" xfId="0" applyNumberFormat="1" applyFont="1" applyAlignment="1">
      <alignment horizontal="right" vertical="top"/>
    </xf>
    <xf numFmtId="177" fontId="1" fillId="0" borderId="0" xfId="0" applyNumberFormat="1" applyFont="1" applyAlignment="1">
      <alignment horizontal="right" vertical="top"/>
    </xf>
    <xf numFmtId="180" fontId="1" fillId="0" borderId="0" xfId="0" applyNumberFormat="1" applyFont="1" applyAlignment="1">
      <alignment horizontal="right" vertical="top"/>
    </xf>
    <xf numFmtId="0" fontId="8" fillId="4" borderId="0" xfId="0" applyFont="1" applyFill="1" applyAlignment="1">
      <alignment horizontal="left" vertical="top"/>
    </xf>
    <xf numFmtId="0" fontId="1" fillId="4" borderId="0" xfId="0" applyFont="1" applyFill="1" applyAlignment="1">
      <alignment horizontal="left" vertical="top"/>
    </xf>
    <xf numFmtId="181" fontId="8" fillId="4" borderId="0" xfId="0" applyNumberFormat="1" applyFont="1" applyFill="1" applyAlignment="1">
      <alignment horizontal="right" vertical="top"/>
    </xf>
    <xf numFmtId="182" fontId="1" fillId="0" borderId="0" xfId="0" applyNumberFormat="1" applyFont="1" applyAlignment="1">
      <alignment horizontal="right" vertical="top"/>
    </xf>
    <xf numFmtId="183" fontId="1" fillId="3" borderId="0" xfId="0" applyNumberFormat="1" applyFont="1" applyFill="1" applyAlignment="1">
      <alignment horizontal="right" vertical="top"/>
    </xf>
    <xf numFmtId="184" fontId="1" fillId="0" borderId="0" xfId="0" applyNumberFormat="1" applyFont="1" applyAlignment="1">
      <alignment horizontal="right" vertical="top"/>
    </xf>
    <xf numFmtId="185" fontId="1" fillId="0" borderId="0" xfId="0" applyNumberFormat="1" applyFont="1" applyAlignment="1">
      <alignment horizontal="right" vertical="top"/>
    </xf>
    <xf numFmtId="10" fontId="1" fillId="0" borderId="0" xfId="0" applyNumberFormat="1" applyFont="1" applyAlignment="1">
      <alignment horizontal="right" vertical="top"/>
    </xf>
    <xf numFmtId="0" fontId="12" fillId="0" borderId="0" xfId="0" applyFont="1" applyAlignment="1">
      <alignment horizontal="left" vertical="top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519E"/>
      <color rgb="FF1768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i-Q-Design-2019">
  <a:themeElements>
    <a:clrScheme name="i-Q-Design-2019">
      <a:dk1>
        <a:sysClr val="windowText" lastClr="000000"/>
      </a:dk1>
      <a:lt1>
        <a:sysClr val="window" lastClr="FFFFFF"/>
      </a:lt1>
      <a:dk2>
        <a:srgbClr val="00519E"/>
      </a:dk2>
      <a:lt2>
        <a:srgbClr val="EEECE1"/>
      </a:lt2>
      <a:accent1>
        <a:srgbClr val="17686D"/>
      </a:accent1>
      <a:accent2>
        <a:srgbClr val="9E5100"/>
      </a:accent2>
      <a:accent3>
        <a:srgbClr val="519E00"/>
      </a:accent3>
      <a:accent4>
        <a:srgbClr val="9E0051"/>
      </a:accent4>
      <a:accent5>
        <a:srgbClr val="80A3C7"/>
      </a:accent5>
      <a:accent6>
        <a:srgbClr val="F8A662"/>
      </a:accent6>
      <a:hlink>
        <a:srgbClr val="00468E"/>
      </a:hlink>
      <a:folHlink>
        <a:srgbClr val="64008E"/>
      </a:folHlink>
    </a:clrScheme>
    <a:fontScheme name="Larissa Klassisch 2">
      <a:majorFont>
        <a:latin typeface="Arial"/>
        <a:ea typeface=""/>
        <a:cs typeface="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>
    <a:extraClrScheme>
      <a:clrScheme name="i-Q PPT-Vorlage 2005 1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BBE0E3"/>
        </a:accent1>
        <a:accent2>
          <a:srgbClr val="333399"/>
        </a:accent2>
        <a:accent3>
          <a:srgbClr val="FFFFFF"/>
        </a:accent3>
        <a:accent4>
          <a:srgbClr val="000000"/>
        </a:accent4>
        <a:accent5>
          <a:srgbClr val="DAEDEF"/>
        </a:accent5>
        <a:accent6>
          <a:srgbClr val="2D2D8A"/>
        </a:accent6>
        <a:hlink>
          <a:srgbClr val="009999"/>
        </a:hlink>
        <a:folHlink>
          <a:srgbClr val="99CC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i-Q PPT-Vorlage 2005 2">
        <a:dk1>
          <a:srgbClr val="000000"/>
        </a:dk1>
        <a:lt1>
          <a:srgbClr val="FFFFFF"/>
        </a:lt1>
        <a:dk2>
          <a:srgbClr val="000000"/>
        </a:dk2>
        <a:lt2>
          <a:srgbClr val="969696"/>
        </a:lt2>
        <a:accent1>
          <a:srgbClr val="FBDF53"/>
        </a:accent1>
        <a:accent2>
          <a:srgbClr val="FF9966"/>
        </a:accent2>
        <a:accent3>
          <a:srgbClr val="FFFFFF"/>
        </a:accent3>
        <a:accent4>
          <a:srgbClr val="000000"/>
        </a:accent4>
        <a:accent5>
          <a:srgbClr val="FDECB3"/>
        </a:accent5>
        <a:accent6>
          <a:srgbClr val="E78A5C"/>
        </a:accent6>
        <a:hlink>
          <a:srgbClr val="CC3300"/>
        </a:hlink>
        <a:folHlink>
          <a:srgbClr val="9966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i-Q PPT-Vorlage 2005 3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99CCFF"/>
        </a:accent1>
        <a:accent2>
          <a:srgbClr val="CCCCFF"/>
        </a:accent2>
        <a:accent3>
          <a:srgbClr val="FFFFFF"/>
        </a:accent3>
        <a:accent4>
          <a:srgbClr val="000000"/>
        </a:accent4>
        <a:accent5>
          <a:srgbClr val="CAE2FF"/>
        </a:accent5>
        <a:accent6>
          <a:srgbClr val="B9B9E7"/>
        </a:accent6>
        <a:hlink>
          <a:srgbClr val="3333CC"/>
        </a:hlink>
        <a:folHlink>
          <a:srgbClr val="AF67FF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i-Q PPT-Vorlage 2005 4">
        <a:dk1>
          <a:srgbClr val="000000"/>
        </a:dk1>
        <a:lt1>
          <a:srgbClr val="DEF6F1"/>
        </a:lt1>
        <a:dk2>
          <a:srgbClr val="000000"/>
        </a:dk2>
        <a:lt2>
          <a:srgbClr val="969696"/>
        </a:lt2>
        <a:accent1>
          <a:srgbClr val="FFFFFF"/>
        </a:accent1>
        <a:accent2>
          <a:srgbClr val="8DC6FF"/>
        </a:accent2>
        <a:accent3>
          <a:srgbClr val="ECFAF7"/>
        </a:accent3>
        <a:accent4>
          <a:srgbClr val="000000"/>
        </a:accent4>
        <a:accent5>
          <a:srgbClr val="FFFFFF"/>
        </a:accent5>
        <a:accent6>
          <a:srgbClr val="7FB3E7"/>
        </a:accent6>
        <a:hlink>
          <a:srgbClr val="0066CC"/>
        </a:hlink>
        <a:folHlink>
          <a:srgbClr val="00A8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i-Q PPT-Vorlage 2005 5">
        <a:dk1>
          <a:srgbClr val="000000"/>
        </a:dk1>
        <a:lt1>
          <a:srgbClr val="FFFFD9"/>
        </a:lt1>
        <a:dk2>
          <a:srgbClr val="000000"/>
        </a:dk2>
        <a:lt2>
          <a:srgbClr val="777777"/>
        </a:lt2>
        <a:accent1>
          <a:srgbClr val="FFFFF7"/>
        </a:accent1>
        <a:accent2>
          <a:srgbClr val="33CCCC"/>
        </a:accent2>
        <a:accent3>
          <a:srgbClr val="FFFFE9"/>
        </a:accent3>
        <a:accent4>
          <a:srgbClr val="000000"/>
        </a:accent4>
        <a:accent5>
          <a:srgbClr val="FFFFFA"/>
        </a:accent5>
        <a:accent6>
          <a:srgbClr val="2DB9B9"/>
        </a:accent6>
        <a:hlink>
          <a:srgbClr val="FF5050"/>
        </a:hlink>
        <a:folHlink>
          <a:srgbClr val="FF99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i-Q PPT-Vorlage 2005 6">
        <a:dk1>
          <a:srgbClr val="005A58"/>
        </a:dk1>
        <a:lt1>
          <a:srgbClr val="FFFFFF"/>
        </a:lt1>
        <a:dk2>
          <a:srgbClr val="008080"/>
        </a:dk2>
        <a:lt2>
          <a:srgbClr val="FFFF99"/>
        </a:lt2>
        <a:accent1>
          <a:srgbClr val="006462"/>
        </a:accent1>
        <a:accent2>
          <a:srgbClr val="6D6FC7"/>
        </a:accent2>
        <a:accent3>
          <a:srgbClr val="AAC0C0"/>
        </a:accent3>
        <a:accent4>
          <a:srgbClr val="DADADA"/>
        </a:accent4>
        <a:accent5>
          <a:srgbClr val="AAB8B7"/>
        </a:accent5>
        <a:accent6>
          <a:srgbClr val="6264B4"/>
        </a:accent6>
        <a:hlink>
          <a:srgbClr val="00FFFF"/>
        </a:hlink>
        <a:folHlink>
          <a:srgbClr val="00FF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i-Q PPT-Vorlage 2005 7">
        <a:dk1>
          <a:srgbClr val="5C1F00"/>
        </a:dk1>
        <a:lt1>
          <a:srgbClr val="FFFFFF"/>
        </a:lt1>
        <a:dk2>
          <a:srgbClr val="800000"/>
        </a:dk2>
        <a:lt2>
          <a:srgbClr val="DFD293"/>
        </a:lt2>
        <a:accent1>
          <a:srgbClr val="CC3300"/>
        </a:accent1>
        <a:accent2>
          <a:srgbClr val="BE7960"/>
        </a:accent2>
        <a:accent3>
          <a:srgbClr val="C0AAAA"/>
        </a:accent3>
        <a:accent4>
          <a:srgbClr val="DADADA"/>
        </a:accent4>
        <a:accent5>
          <a:srgbClr val="E2ADAA"/>
        </a:accent5>
        <a:accent6>
          <a:srgbClr val="AC6D56"/>
        </a:accent6>
        <a:hlink>
          <a:srgbClr val="FFFF99"/>
        </a:hlink>
        <a:folHlink>
          <a:srgbClr val="D3A21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i-Q PPT-Vorlage 2005 8">
        <a:dk1>
          <a:srgbClr val="003366"/>
        </a:dk1>
        <a:lt1>
          <a:srgbClr val="FFFFFF"/>
        </a:lt1>
        <a:dk2>
          <a:srgbClr val="000099"/>
        </a:dk2>
        <a:lt2>
          <a:srgbClr val="CCFFFF"/>
        </a:lt2>
        <a:accent1>
          <a:srgbClr val="3366CC"/>
        </a:accent1>
        <a:accent2>
          <a:srgbClr val="00B000"/>
        </a:accent2>
        <a:accent3>
          <a:srgbClr val="AAAACA"/>
        </a:accent3>
        <a:accent4>
          <a:srgbClr val="DADADA"/>
        </a:accent4>
        <a:accent5>
          <a:srgbClr val="ADB8E2"/>
        </a:accent5>
        <a:accent6>
          <a:srgbClr val="009F00"/>
        </a:accent6>
        <a:hlink>
          <a:srgbClr val="66CCFF"/>
        </a:hlink>
        <a:folHlink>
          <a:srgbClr val="FFE701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i-Q PPT-Vorlage 2005 9">
        <a:dk1>
          <a:srgbClr val="336699"/>
        </a:dk1>
        <a:lt1>
          <a:srgbClr val="FFFFFF"/>
        </a:lt1>
        <a:dk2>
          <a:srgbClr val="000000"/>
        </a:dk2>
        <a:lt2>
          <a:srgbClr val="E3EBF1"/>
        </a:lt2>
        <a:accent1>
          <a:srgbClr val="003399"/>
        </a:accent1>
        <a:accent2>
          <a:srgbClr val="468A4B"/>
        </a:accent2>
        <a:accent3>
          <a:srgbClr val="AAAAAA"/>
        </a:accent3>
        <a:accent4>
          <a:srgbClr val="DADADA"/>
        </a:accent4>
        <a:accent5>
          <a:srgbClr val="AAADCA"/>
        </a:accent5>
        <a:accent6>
          <a:srgbClr val="3F7D43"/>
        </a:accent6>
        <a:hlink>
          <a:srgbClr val="66CCFF"/>
        </a:hlink>
        <a:folHlink>
          <a:srgbClr val="F0E5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i-Q PPT-Vorlage 2005 10">
        <a:dk1>
          <a:srgbClr val="777777"/>
        </a:dk1>
        <a:lt1>
          <a:srgbClr val="FFFFFF"/>
        </a:lt1>
        <a:dk2>
          <a:srgbClr val="686B5D"/>
        </a:dk2>
        <a:lt2>
          <a:srgbClr val="D1D1CB"/>
        </a:lt2>
        <a:accent1>
          <a:srgbClr val="909082"/>
        </a:accent1>
        <a:accent2>
          <a:srgbClr val="809EA8"/>
        </a:accent2>
        <a:accent3>
          <a:srgbClr val="B9BAB6"/>
        </a:accent3>
        <a:accent4>
          <a:srgbClr val="DADADA"/>
        </a:accent4>
        <a:accent5>
          <a:srgbClr val="C6C6C1"/>
        </a:accent5>
        <a:accent6>
          <a:srgbClr val="738F98"/>
        </a:accent6>
        <a:hlink>
          <a:srgbClr val="FFCC66"/>
        </a:hlink>
        <a:folHlink>
          <a:srgbClr val="E9DCB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i-Q PPT-Vorlage 2005 11">
        <a:dk1>
          <a:srgbClr val="3E3E5C"/>
        </a:dk1>
        <a:lt1>
          <a:srgbClr val="FFFFFF"/>
        </a:lt1>
        <a:dk2>
          <a:srgbClr val="666699"/>
        </a:dk2>
        <a:lt2>
          <a:srgbClr val="FFFFFF"/>
        </a:lt2>
        <a:accent1>
          <a:srgbClr val="60597B"/>
        </a:accent1>
        <a:accent2>
          <a:srgbClr val="6666FF"/>
        </a:accent2>
        <a:accent3>
          <a:srgbClr val="B8B8CA"/>
        </a:accent3>
        <a:accent4>
          <a:srgbClr val="DADADA"/>
        </a:accent4>
        <a:accent5>
          <a:srgbClr val="B6B5BF"/>
        </a:accent5>
        <a:accent6>
          <a:srgbClr val="5C5CE7"/>
        </a:accent6>
        <a:hlink>
          <a:srgbClr val="99CCFF"/>
        </a:hlink>
        <a:folHlink>
          <a:srgbClr val="FFFF9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i-Q PPT-Vorlage 2005 12">
        <a:dk1>
          <a:srgbClr val="2D2015"/>
        </a:dk1>
        <a:lt1>
          <a:srgbClr val="FFFFFF"/>
        </a:lt1>
        <a:dk2>
          <a:srgbClr val="523E26"/>
        </a:dk2>
        <a:lt2>
          <a:srgbClr val="DFC08D"/>
        </a:lt2>
        <a:accent1>
          <a:srgbClr val="8C7B70"/>
        </a:accent1>
        <a:accent2>
          <a:srgbClr val="8F5F2F"/>
        </a:accent2>
        <a:accent3>
          <a:srgbClr val="B3AFAC"/>
        </a:accent3>
        <a:accent4>
          <a:srgbClr val="DADADA"/>
        </a:accent4>
        <a:accent5>
          <a:srgbClr val="C5BFBB"/>
        </a:accent5>
        <a:accent6>
          <a:srgbClr val="81552A"/>
        </a:accent6>
        <a:hlink>
          <a:srgbClr val="CCB400"/>
        </a:hlink>
        <a:folHlink>
          <a:srgbClr val="8C9EA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i-Q PPT-Vorlage 2005 13">
        <a:dk1>
          <a:srgbClr val="000000"/>
        </a:dk1>
        <a:lt1>
          <a:srgbClr val="EAEAEA"/>
        </a:lt1>
        <a:dk2>
          <a:srgbClr val="00468E"/>
        </a:dk2>
        <a:lt2>
          <a:srgbClr val="969696"/>
        </a:lt2>
        <a:accent1>
          <a:srgbClr val="FFFFFF"/>
        </a:accent1>
        <a:accent2>
          <a:srgbClr val="8DC6FF"/>
        </a:accent2>
        <a:accent3>
          <a:srgbClr val="F3F3F3"/>
        </a:accent3>
        <a:accent4>
          <a:srgbClr val="000000"/>
        </a:accent4>
        <a:accent5>
          <a:srgbClr val="FFFFFF"/>
        </a:accent5>
        <a:accent6>
          <a:srgbClr val="7FB3E7"/>
        </a:accent6>
        <a:hlink>
          <a:srgbClr val="0066CC"/>
        </a:hlink>
        <a:folHlink>
          <a:srgbClr val="00A8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i-Q PPT-Vorlage 2005 14">
        <a:dk1>
          <a:srgbClr val="000000"/>
        </a:dk1>
        <a:lt1>
          <a:srgbClr val="EAEAEA"/>
        </a:lt1>
        <a:dk2>
          <a:srgbClr val="00468E"/>
        </a:dk2>
        <a:lt2>
          <a:srgbClr val="969696"/>
        </a:lt2>
        <a:accent1>
          <a:srgbClr val="FFFFFF"/>
        </a:accent1>
        <a:accent2>
          <a:srgbClr val="73ADDE"/>
        </a:accent2>
        <a:accent3>
          <a:srgbClr val="F3F3F3"/>
        </a:accent3>
        <a:accent4>
          <a:srgbClr val="000000"/>
        </a:accent4>
        <a:accent5>
          <a:srgbClr val="FFFFFF"/>
        </a:accent5>
        <a:accent6>
          <a:srgbClr val="689CC9"/>
        </a:accent6>
        <a:hlink>
          <a:srgbClr val="0A216B"/>
        </a:hlink>
        <a:folHlink>
          <a:srgbClr val="FF63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i-Q PPT-Vorlage 2005 15">
        <a:dk1>
          <a:srgbClr val="000000"/>
        </a:dk1>
        <a:lt1>
          <a:srgbClr val="EAEAEA"/>
        </a:lt1>
        <a:dk2>
          <a:srgbClr val="00468E"/>
        </a:dk2>
        <a:lt2>
          <a:srgbClr val="969696"/>
        </a:lt2>
        <a:accent1>
          <a:srgbClr val="FFFFFF"/>
        </a:accent1>
        <a:accent2>
          <a:srgbClr val="73ADDE"/>
        </a:accent2>
        <a:accent3>
          <a:srgbClr val="F3F3F3"/>
        </a:accent3>
        <a:accent4>
          <a:srgbClr val="000000"/>
        </a:accent4>
        <a:accent5>
          <a:srgbClr val="FFFFFF"/>
        </a:accent5>
        <a:accent6>
          <a:srgbClr val="689CC9"/>
        </a:accent6>
        <a:hlink>
          <a:srgbClr val="0A216B"/>
        </a:hlink>
        <a:folHlink>
          <a:srgbClr val="008000"/>
        </a:folHlink>
      </a:clrScheme>
      <a:clrMap bg1="lt1" tx1="dk1" bg2="lt2" tx2="dk2" accent1="accent1" accent2="accent2" accent3="accent3" accent4="accent4" accent5="accent5" accent6="accent6" hlink="hlink" folHlink="folHlink"/>
    </a:extraClrScheme>
  </a:extraClrScheme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36"/>
  <sheetViews>
    <sheetView tabSelected="1" view="pageLayout" zoomScale="130" zoomScaleNormal="100" zoomScalePageLayoutView="130" workbookViewId="0">
      <selection activeCell="A28" sqref="A28"/>
    </sheetView>
  </sheetViews>
  <sheetFormatPr baseColWidth="10" defaultColWidth="10.75" defaultRowHeight="12.75" x14ac:dyDescent="0.2"/>
  <cols>
    <col min="1" max="1" width="38" style="2" customWidth="1"/>
    <col min="2" max="2" width="16.625" style="6" bestFit="1" customWidth="1"/>
    <col min="3" max="3" width="20.25" style="2" bestFit="1" customWidth="1"/>
    <col min="4" max="16384" width="10.75" style="2"/>
  </cols>
  <sheetData>
    <row r="1" spans="1:5" x14ac:dyDescent="0.2">
      <c r="A1" s="30" t="s">
        <v>22</v>
      </c>
      <c r="B1" s="21"/>
      <c r="C1" s="31"/>
      <c r="D1" s="31"/>
      <c r="E1" s="31"/>
    </row>
    <row r="2" spans="1:5" x14ac:dyDescent="0.2">
      <c r="B2" s="20" t="s">
        <v>30</v>
      </c>
      <c r="C2" s="38" t="s">
        <v>31</v>
      </c>
    </row>
    <row r="3" spans="1:5" x14ac:dyDescent="0.2">
      <c r="A3" s="4" t="s">
        <v>1</v>
      </c>
    </row>
    <row r="4" spans="1:5" x14ac:dyDescent="0.2">
      <c r="A4" s="1" t="s">
        <v>24</v>
      </c>
      <c r="B4" s="22">
        <v>357582</v>
      </c>
    </row>
    <row r="5" spans="1:5" x14ac:dyDescent="0.2">
      <c r="A5" s="1" t="s">
        <v>4</v>
      </c>
      <c r="B5" s="23">
        <v>5</v>
      </c>
    </row>
    <row r="6" spans="1:5" x14ac:dyDescent="0.2">
      <c r="A6" s="1" t="s">
        <v>5</v>
      </c>
      <c r="B6" s="19">
        <f>B4*B5</f>
        <v>1787910</v>
      </c>
      <c r="C6" s="27">
        <f>B6*1000*1000*1000</f>
        <v>1787910000000000</v>
      </c>
    </row>
    <row r="7" spans="1:5" x14ac:dyDescent="0.2">
      <c r="A7" s="1" t="s">
        <v>10</v>
      </c>
      <c r="B7" s="24">
        <v>0.5</v>
      </c>
    </row>
    <row r="8" spans="1:5" ht="14.25" x14ac:dyDescent="0.2">
      <c r="A8" s="1" t="s">
        <v>25</v>
      </c>
      <c r="B8" s="11">
        <v>9</v>
      </c>
      <c r="C8" s="28">
        <f>B8*1000</f>
        <v>9000</v>
      </c>
      <c r="E8" s="17"/>
    </row>
    <row r="9" spans="1:5" x14ac:dyDescent="0.2">
      <c r="A9" s="1" t="s">
        <v>18</v>
      </c>
      <c r="B9" s="18">
        <f>B6*C8</f>
        <v>16091190000</v>
      </c>
    </row>
    <row r="10" spans="1:5" ht="10.5" customHeight="1" x14ac:dyDescent="0.2">
      <c r="A10" s="1"/>
      <c r="B10" s="7"/>
    </row>
    <row r="11" spans="1:5" x14ac:dyDescent="0.2">
      <c r="A11" s="4" t="s">
        <v>2</v>
      </c>
      <c r="B11" s="7"/>
    </row>
    <row r="12" spans="1:5" x14ac:dyDescent="0.2">
      <c r="A12" s="1" t="s">
        <v>3</v>
      </c>
      <c r="B12" s="9">
        <v>9</v>
      </c>
    </row>
    <row r="13" spans="1:5" x14ac:dyDescent="0.2">
      <c r="A13" s="1"/>
      <c r="B13" s="7"/>
    </row>
    <row r="14" spans="1:5" s="3" customFormat="1" x14ac:dyDescent="0.2">
      <c r="A14" s="5" t="s">
        <v>0</v>
      </c>
      <c r="B14" s="8"/>
    </row>
    <row r="15" spans="1:5" x14ac:dyDescent="0.2">
      <c r="A15" s="2" t="s">
        <v>19</v>
      </c>
      <c r="B15" s="34">
        <v>47700000</v>
      </c>
    </row>
    <row r="16" spans="1:5" x14ac:dyDescent="0.2">
      <c r="A16" s="2" t="s">
        <v>6</v>
      </c>
      <c r="B16" s="23">
        <v>15000</v>
      </c>
    </row>
    <row r="17" spans="1:3" x14ac:dyDescent="0.2">
      <c r="A17" s="2" t="s">
        <v>7</v>
      </c>
      <c r="B17" s="10">
        <f>B16/365</f>
        <v>41.095890410958901</v>
      </c>
    </row>
    <row r="18" spans="1:3" x14ac:dyDescent="0.2">
      <c r="A18" s="2" t="s">
        <v>26</v>
      </c>
      <c r="B18" s="25">
        <v>1.5</v>
      </c>
    </row>
    <row r="19" spans="1:3" x14ac:dyDescent="0.2">
      <c r="A19" s="2" t="s">
        <v>8</v>
      </c>
      <c r="B19" s="9">
        <f>B17*B18/100</f>
        <v>0.61643835616438347</v>
      </c>
    </row>
    <row r="20" spans="1:3" x14ac:dyDescent="0.2">
      <c r="A20" s="2" t="s">
        <v>9</v>
      </c>
      <c r="B20" s="9">
        <f>B15*B19</f>
        <v>29404109.589041092</v>
      </c>
      <c r="C20" s="18">
        <f>B20/1000</f>
        <v>29404.109589041091</v>
      </c>
    </row>
    <row r="21" spans="1:3" x14ac:dyDescent="0.2">
      <c r="A21" s="2" t="s">
        <v>11</v>
      </c>
      <c r="B21" s="13">
        <f>B20*B12*1000</f>
        <v>264636986301.36981</v>
      </c>
      <c r="C21" s="18">
        <f>B21/1000/1000</f>
        <v>264636.98630136979</v>
      </c>
    </row>
    <row r="22" spans="1:3" ht="14.25" x14ac:dyDescent="0.2">
      <c r="A22" s="2" t="s">
        <v>27</v>
      </c>
      <c r="B22" s="12">
        <f>B21/C6</f>
        <v>1.480147134371248E-4</v>
      </c>
      <c r="C22" s="29">
        <f>B22*1000</f>
        <v>0.1480147134371248</v>
      </c>
    </row>
    <row r="23" spans="1:3" x14ac:dyDescent="0.2">
      <c r="B23" s="7"/>
    </row>
    <row r="24" spans="1:3" x14ac:dyDescent="0.2">
      <c r="A24" s="30" t="s">
        <v>21</v>
      </c>
      <c r="B24" s="32">
        <f>B22/B8</f>
        <v>1.6446079270791643E-5</v>
      </c>
      <c r="C24" s="32">
        <f>C21/B9</f>
        <v>1.6446079270791643E-5</v>
      </c>
    </row>
    <row r="26" spans="1:3" x14ac:dyDescent="0.2">
      <c r="A26" s="4" t="s">
        <v>12</v>
      </c>
    </row>
    <row r="27" spans="1:3" x14ac:dyDescent="0.2">
      <c r="A27" s="2" t="s">
        <v>13</v>
      </c>
      <c r="B27" s="14">
        <f>B20*9/1000</f>
        <v>264636.98630136979</v>
      </c>
    </row>
    <row r="28" spans="1:3" ht="14.25" x14ac:dyDescent="0.2">
      <c r="A28" s="2" t="s">
        <v>32</v>
      </c>
      <c r="B28" s="27">
        <v>200000000</v>
      </c>
    </row>
    <row r="29" spans="1:3" x14ac:dyDescent="0.2">
      <c r="A29" s="2" t="s">
        <v>14</v>
      </c>
      <c r="B29" s="15">
        <f>B28/B27</f>
        <v>755.75225819810044</v>
      </c>
    </row>
    <row r="30" spans="1:3" x14ac:dyDescent="0.2">
      <c r="A30" s="2" t="s">
        <v>15</v>
      </c>
      <c r="B30" s="16">
        <f>B29/365</f>
        <v>2.0705541320495904</v>
      </c>
    </row>
    <row r="31" spans="1:3" x14ac:dyDescent="0.2">
      <c r="A31" s="2" t="s">
        <v>16</v>
      </c>
      <c r="B31" s="35">
        <v>2000000</v>
      </c>
    </row>
    <row r="32" spans="1:3" ht="14.25" x14ac:dyDescent="0.2">
      <c r="A32" s="2" t="s">
        <v>28</v>
      </c>
      <c r="B32" s="36">
        <f>B31/1000*24*60*60</f>
        <v>172800000</v>
      </c>
    </row>
    <row r="33" spans="1:2" x14ac:dyDescent="0.2">
      <c r="A33" s="2" t="s">
        <v>17</v>
      </c>
      <c r="B33" s="33">
        <f>B21/1000000/B32</f>
        <v>1.5314640410958899E-3</v>
      </c>
    </row>
    <row r="34" spans="1:2" x14ac:dyDescent="0.2">
      <c r="A34" s="2" t="s">
        <v>20</v>
      </c>
      <c r="B34" s="26">
        <f>B18*B12*B16/100</f>
        <v>2025</v>
      </c>
    </row>
    <row r="35" spans="1:2" x14ac:dyDescent="0.2">
      <c r="A35" s="2" t="s">
        <v>23</v>
      </c>
      <c r="B35" s="27">
        <v>297</v>
      </c>
    </row>
    <row r="36" spans="1:2" ht="15.75" x14ac:dyDescent="0.2">
      <c r="A36" s="2" t="s">
        <v>29</v>
      </c>
      <c r="B36" s="37">
        <f>B34/1000/B35</f>
        <v>6.8181818181818179E-3</v>
      </c>
    </row>
  </sheetData>
  <pageMargins left="0.39370078740157483" right="0.39370078740157483" top="1.1811023622047245" bottom="0.78740157480314965" header="0.51181102362204722" footer="0.31496062992125984"/>
  <pageSetup paperSize="9" orientation="landscape" r:id="rId1"/>
  <headerFooter>
    <oddHeader>&amp;L&amp;G&amp;C&amp;"Arial,Fett"&amp;14Auswirkung von Wasserstoff-Fahrzeugen auf die Atmosphäre
bezogen auf Deutschland im Jahr 2020&amp;R&amp;G</oddHeader>
    <oddFooter>&amp;L&amp;"Arial,Standard"&amp;8
&amp;F
&amp;A&amp;C&amp;G&amp;R&amp;"Arial,Standard"&amp;8Seite &amp;P / &amp;N</oddFoot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Berechnungen</vt:lpstr>
    </vt:vector>
  </TitlesOfParts>
  <Company>i-Q Schacht &amp; Kollegen Qualitätskonstruktion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Excel-Vorlage für i-Q GmbH 2020</dc:title>
  <dc:subject>Jeweils Hoch- und Querformat in A4 und A3</dc:subject>
  <dc:creator>Jörg Schacht / Jens Klöpfel (concreate GmbH)</dc:creator>
  <dc:description>Eingebundene Grafiken in der Kopfzeile links und rechts sowie in der Fußzeile in der Mitte_x000d_
jeweils mit Begrenzungsstrichen</dc:description>
  <cp:lastModifiedBy>GuteMiene3</cp:lastModifiedBy>
  <cp:lastPrinted>2019-03-05T17:18:44Z</cp:lastPrinted>
  <dcterms:created xsi:type="dcterms:W3CDTF">2018-05-13T06:30:23Z</dcterms:created>
  <dcterms:modified xsi:type="dcterms:W3CDTF">2020-11-25T21:39:25Z</dcterms:modified>
</cp:coreProperties>
</file>